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d36d485a1a14f3/デスクトップ/"/>
    </mc:Choice>
  </mc:AlternateContent>
  <xr:revisionPtr revIDLastSave="455" documentId="8_{1E6DD2FE-D291-4241-933D-92BACE6EABA2}" xr6:coauthVersionLast="47" xr6:coauthVersionMax="47" xr10:uidLastSave="{E3910FDF-4160-44B2-835A-E50542F714CE}"/>
  <bookViews>
    <workbookView xWindow="33720" yWindow="-120" windowWidth="29040" windowHeight="15720" xr2:uid="{04E126BE-5E5F-482B-8DD5-83A3A1B56790}"/>
  </bookViews>
  <sheets>
    <sheet name="資金運用表_二期BS比較サンプル活用" sheetId="3" r:id="rId1"/>
  </sheets>
  <definedNames>
    <definedName name="_xlnm.Print_Area" localSheetId="0">資金運用表_二期BS比較サンプル活用!$A$1:$K$28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J11" i="3"/>
  <c r="J13" i="3" s="1"/>
  <c r="J10" i="3"/>
  <c r="J17" i="3"/>
  <c r="J21" i="3"/>
  <c r="J23" i="3" s="1"/>
  <c r="H21" i="3"/>
  <c r="H23" i="3" s="1"/>
  <c r="H5" i="3"/>
  <c r="J18" i="3"/>
  <c r="H8" i="3"/>
  <c r="J8" i="3"/>
  <c r="J9" i="3"/>
  <c r="H12" i="3" l="1"/>
  <c r="H13" i="3" s="1"/>
  <c r="H20" i="3"/>
  <c r="J5" i="3"/>
  <c r="J4" i="3"/>
  <c r="D21" i="3"/>
  <c r="D26" i="3"/>
  <c r="C27" i="3"/>
  <c r="C26" i="3"/>
  <c r="E25" i="3"/>
  <c r="E24" i="3"/>
  <c r="E23" i="3"/>
  <c r="J7" i="3" s="1"/>
  <c r="C21" i="3"/>
  <c r="E20" i="3"/>
  <c r="E19" i="3"/>
  <c r="E18" i="3"/>
  <c r="D17" i="3"/>
  <c r="C17" i="3"/>
  <c r="E16" i="3"/>
  <c r="J19" i="3" s="1"/>
  <c r="E15" i="3"/>
  <c r="E14" i="3"/>
  <c r="D12" i="3"/>
  <c r="C12" i="3"/>
  <c r="E11" i="3"/>
  <c r="E10" i="3"/>
  <c r="H7" i="3" s="1"/>
  <c r="E9" i="3"/>
  <c r="D8" i="3"/>
  <c r="D13" i="3" s="1"/>
  <c r="C8" i="3"/>
  <c r="E7" i="3"/>
  <c r="J6" i="3"/>
  <c r="H6" i="3"/>
  <c r="E6" i="3"/>
  <c r="H19" i="3" s="1"/>
  <c r="E5" i="3"/>
  <c r="H18" i="3" s="1"/>
  <c r="E4" i="3"/>
  <c r="H17" i="3" s="1"/>
  <c r="H4" i="3" l="1"/>
  <c r="D22" i="3"/>
  <c r="D27" i="3" s="1"/>
  <c r="E27" i="3" s="1"/>
  <c r="E26" i="3"/>
  <c r="E21" i="3"/>
  <c r="C22" i="3"/>
  <c r="C13" i="3"/>
  <c r="E13" i="3" s="1"/>
  <c r="E12" i="3"/>
  <c r="E8" i="3"/>
  <c r="E17" i="3"/>
  <c r="E22" i="3" l="1"/>
</calcChain>
</file>

<file path=xl/sharedStrings.xml><?xml version="1.0" encoding="utf-8"?>
<sst xmlns="http://schemas.openxmlformats.org/spreadsheetml/2006/main" count="72" uniqueCount="58">
  <si>
    <t>決算期</t>
    <rPh sb="0" eb="3">
      <t>ケッサンキ</t>
    </rPh>
    <phoneticPr fontId="1"/>
  </si>
  <si>
    <t>2022年3月期</t>
    <rPh sb="4" eb="5">
      <t>ネン</t>
    </rPh>
    <rPh sb="6" eb="8">
      <t>ガツキ</t>
    </rPh>
    <phoneticPr fontId="1"/>
  </si>
  <si>
    <t>2023年3月期</t>
    <rPh sb="4" eb="5">
      <t>ネン</t>
    </rPh>
    <rPh sb="6" eb="8">
      <t>ガツキ</t>
    </rPh>
    <phoneticPr fontId="1"/>
  </si>
  <si>
    <t>差額</t>
    <rPh sb="0" eb="2">
      <t>サガク</t>
    </rPh>
    <phoneticPr fontId="1"/>
  </si>
  <si>
    <t>（単位：千円）</t>
    <rPh sb="1" eb="3">
      <t>タンイ</t>
    </rPh>
    <rPh sb="4" eb="6">
      <t>センエン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</si>
  <si>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</si>
  <si>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現預金</t>
    <rPh sb="0" eb="3">
      <t>ゲンヨキン</t>
    </rPh>
    <phoneticPr fontId="1"/>
  </si>
  <si>
    <t>売掛金</t>
    <rPh sb="0" eb="3">
      <t>ウリカケキン</t>
    </rPh>
    <phoneticPr fontId="1"/>
  </si>
  <si>
    <t>棚卸資産</t>
    <rPh sb="0" eb="2">
      <t>タナオロ</t>
    </rPh>
    <rPh sb="2" eb="4">
      <t>シサン</t>
    </rPh>
    <phoneticPr fontId="1"/>
  </si>
  <si>
    <t>その他の流動資産</t>
    <rPh sb="2" eb="3">
      <t>タ</t>
    </rPh>
    <rPh sb="4" eb="6">
      <t>リュウドウ</t>
    </rPh>
    <rPh sb="6" eb="8">
      <t>シサン</t>
    </rPh>
    <phoneticPr fontId="1"/>
  </si>
  <si>
    <t>固定資産合計</t>
    <rPh sb="0" eb="4">
      <t>コテイシサン</t>
    </rPh>
    <rPh sb="4" eb="6">
      <t>ゴウケイ</t>
    </rPh>
    <phoneticPr fontId="1"/>
  </si>
  <si>
    <t>有形固定資産</t>
    <rPh sb="0" eb="6">
      <t>ユウケイコテイシサン</t>
    </rPh>
    <phoneticPr fontId="1"/>
  </si>
  <si>
    <t>無形固定資産</t>
    <rPh sb="0" eb="6">
      <t>ムケイコテイシサン</t>
    </rPh>
    <phoneticPr fontId="1"/>
  </si>
  <si>
    <t>投資その他の資産</t>
    <rPh sb="0" eb="2">
      <t>トウシ</t>
    </rPh>
    <rPh sb="4" eb="5">
      <t>タ</t>
    </rPh>
    <rPh sb="6" eb="8">
      <t>シサン</t>
    </rPh>
    <phoneticPr fontId="1"/>
  </si>
  <si>
    <t>資産合計</t>
    <rPh sb="0" eb="2">
      <t>シサン</t>
    </rPh>
    <rPh sb="2" eb="4">
      <t>ゴウケイ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</si>
  <si>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</si>
  <si>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買掛金</t>
    <rPh sb="0" eb="3">
      <t>カイカケキン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</si>
  <si>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</si>
  <si>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その他の流動負債</t>
    <rPh sb="2" eb="3">
      <t>タ</t>
    </rPh>
    <rPh sb="4" eb="6">
      <t>リュウドウ</t>
    </rPh>
    <rPh sb="6" eb="8">
      <t>フサイ</t>
    </rPh>
    <phoneticPr fontId="1"/>
  </si>
  <si>
    <t>長期借入金</t>
    <rPh sb="0" eb="2">
      <t>チョウキ</t>
    </rPh>
    <rPh sb="2" eb="5">
      <t>カリイレキン</t>
    </rPh>
    <phoneticPr fontId="1"/>
  </si>
  <si>
    <t>その他の固定負債</t>
    <rPh sb="2" eb="3">
      <t>タ</t>
    </rPh>
    <rPh sb="4" eb="6">
      <t>コテイ</t>
    </rPh>
    <rPh sb="6" eb="8">
      <t>フサイ</t>
    </rPh>
    <phoneticPr fontId="1"/>
  </si>
  <si>
    <t>負債合計</t>
    <rPh sb="0" eb="2">
      <t>フサイ</t>
    </rPh>
    <rPh sb="2" eb="4">
      <t>ゴウケイ</t>
    </rPh>
    <phoneticPr fontId="1"/>
  </si>
  <si>
    <t>資本合計</t>
    <rPh sb="0" eb="2">
      <t>シホン</t>
    </rPh>
    <rPh sb="2" eb="4">
      <t>ゴウケイ</t>
    </rPh>
    <phoneticPr fontId="1"/>
  </si>
  <si>
    <t>資本金</t>
    <rPh sb="0" eb="3">
      <t>シホンキン</t>
    </rPh>
    <phoneticPr fontId="1"/>
  </si>
  <si>
    <t>資本準備金</t>
    <rPh sb="0" eb="2">
      <t>シホン</t>
    </rPh>
    <rPh sb="2" eb="5">
      <t>ジュンビキン</t>
    </rPh>
    <phoneticPr fontId="1"/>
  </si>
  <si>
    <t>余剰金</t>
    <rPh sb="0" eb="3">
      <t>ヨジョウキン</t>
    </rPh>
    <phoneticPr fontId="1"/>
  </si>
  <si>
    <t>減価償却実施額</t>
    <rPh sb="0" eb="2">
      <t>ゲンカ</t>
    </rPh>
    <rPh sb="2" eb="4">
      <t>ショウキャク</t>
    </rPh>
    <rPh sb="4" eb="7">
      <t>ジッシガク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</si>
  <si>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</si>
  <si>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長期資金</t>
    <rPh sb="0" eb="2">
      <t>チョウキ</t>
    </rPh>
    <rPh sb="2" eb="4">
      <t>シキン</t>
    </rPh>
    <phoneticPr fontId="1"/>
  </si>
  <si>
    <t>運用</t>
    <rPh sb="0" eb="2">
      <t>ウンヨウ</t>
    </rPh>
    <phoneticPr fontId="1"/>
  </si>
  <si>
    <t>金額</t>
    <rPh sb="0" eb="2">
      <t>キンガク</t>
    </rPh>
    <phoneticPr fontId="1"/>
  </si>
  <si>
    <t>調達</t>
    <rPh sb="0" eb="2">
      <t>チョウタツ</t>
    </rPh>
    <phoneticPr fontId="1"/>
  </si>
  <si>
    <t>設備投資</t>
    <rPh sb="0" eb="2">
      <t>セツビ</t>
    </rPh>
    <rPh sb="2" eb="4">
      <t>トウシ</t>
    </rPh>
    <phoneticPr fontId="1"/>
  </si>
  <si>
    <t>⇒有形固定資産の増加</t>
    <rPh sb="1" eb="3">
      <t>ユウケイ</t>
    </rPh>
    <rPh sb="3" eb="7">
      <t>コテイシサン</t>
    </rPh>
    <rPh sb="8" eb="10">
      <t>ゾウカ</t>
    </rPh>
    <phoneticPr fontId="1"/>
  </si>
  <si>
    <t>⇒減価償却</t>
    <rPh sb="1" eb="3">
      <t>ゲンカ</t>
    </rPh>
    <rPh sb="3" eb="5">
      <t>ショウキャク</t>
    </rPh>
    <phoneticPr fontId="1"/>
  </si>
  <si>
    <t>無形固定資産の増加</t>
    <rPh sb="0" eb="6">
      <t>ムケイコテイシサン</t>
    </rPh>
    <rPh sb="7" eb="9">
      <t>ゾウカ</t>
    </rPh>
    <phoneticPr fontId="1"/>
  </si>
  <si>
    <t>合計</t>
    <rPh sb="0" eb="2">
      <t>ゴウケイ</t>
    </rPh>
    <phoneticPr fontId="1"/>
  </si>
  <si>
    <t>内部資金</t>
    <rPh sb="0" eb="2">
      <t>ナイブ</t>
    </rPh>
    <rPh sb="2" eb="4">
      <t>シキン</t>
    </rPh>
    <phoneticPr fontId="1"/>
  </si>
  <si>
    <t>⇒余剰金</t>
    <rPh sb="1" eb="4">
      <t>ヨジョウキン</t>
    </rPh>
    <phoneticPr fontId="1"/>
  </si>
  <si>
    <t>長期借入金の増加</t>
    <rPh sb="0" eb="5">
      <t>チョウキカリイレキン</t>
    </rPh>
    <rPh sb="6" eb="8">
      <t>ゾウカ</t>
    </rPh>
    <phoneticPr fontId="1"/>
  </si>
  <si>
    <t>増資(資本金＋準備金)</t>
    <rPh sb="0" eb="2">
      <t>ゾウシ</t>
    </rPh>
    <rPh sb="3" eb="6">
      <t>シホンキン</t>
    </rPh>
    <rPh sb="7" eb="10">
      <t>ジュンビキン</t>
    </rPh>
    <phoneticPr fontId="1"/>
  </si>
  <si>
    <t>短期資金</t>
    <rPh sb="0" eb="2">
      <t>タンキ</t>
    </rPh>
    <rPh sb="2" eb="4">
      <t>シキン</t>
    </rPh>
    <phoneticPr fontId="1"/>
  </si>
  <si>
    <t>買入債務の増加</t>
    <rPh sb="0" eb="2">
      <t>カイイレ</t>
    </rPh>
    <rPh sb="2" eb="4">
      <t>サイム</t>
    </rPh>
    <rPh sb="5" eb="7">
      <t>ゾウカ</t>
    </rPh>
    <phoneticPr fontId="1"/>
  </si>
  <si>
    <t>その他流動負債の増加</t>
    <rPh sb="2" eb="3">
      <t>タ</t>
    </rPh>
    <rPh sb="3" eb="5">
      <t>リュウドウ</t>
    </rPh>
    <rPh sb="5" eb="7">
      <t>フサイ</t>
    </rPh>
    <rPh sb="8" eb="10">
      <t>ゾウカ</t>
    </rPh>
    <phoneticPr fontId="1"/>
  </si>
  <si>
    <t>その他流動資産の増加</t>
    <rPh sb="2" eb="3">
      <t>タ</t>
    </rPh>
    <rPh sb="3" eb="5">
      <t>リュウドウ</t>
    </rPh>
    <rPh sb="5" eb="7">
      <t>シサン</t>
    </rPh>
    <rPh sb="8" eb="10">
      <t>ゾウカ</t>
    </rPh>
    <phoneticPr fontId="1"/>
  </si>
  <si>
    <t>売上債権の増加</t>
    <rPh sb="0" eb="2">
      <t>ウリアゲ</t>
    </rPh>
    <rPh sb="2" eb="4">
      <t>サイケン</t>
    </rPh>
    <rPh sb="5" eb="7">
      <t>ゾウカ</t>
    </rPh>
    <phoneticPr fontId="1"/>
  </si>
  <si>
    <t>在庫の増加</t>
    <rPh sb="0" eb="2">
      <t>ザイコ</t>
    </rPh>
    <rPh sb="3" eb="5">
      <t>ゾウカ</t>
    </rPh>
    <phoneticPr fontId="1"/>
  </si>
  <si>
    <t>現預金の増加</t>
    <rPh sb="0" eb="3">
      <t>ゲンヨキン</t>
    </rPh>
    <rPh sb="4" eb="6">
      <t>ゾウカ</t>
    </rPh>
    <phoneticPr fontId="1"/>
  </si>
  <si>
    <t>退職給付に関する負債</t>
    <rPh sb="0" eb="2">
      <t>タイショク</t>
    </rPh>
    <rPh sb="2" eb="4">
      <t>キュウフ</t>
    </rPh>
    <rPh sb="5" eb="6">
      <t>カン</t>
    </rPh>
    <rPh sb="8" eb="10">
      <t>フサイ</t>
    </rPh>
    <phoneticPr fontId="1"/>
  </si>
  <si>
    <t>純資産合計</t>
    <rPh sb="0" eb="3">
      <t>ジュンシサン</t>
    </rPh>
    <rPh sb="3" eb="5">
      <t>ゴウケイ</t>
    </rPh>
    <phoneticPr fontId="1"/>
  </si>
  <si>
    <t>退職給付の増加</t>
    <rPh sb="0" eb="2">
      <t>タイショク</t>
    </rPh>
    <rPh sb="2" eb="4">
      <t>キュウフ</t>
    </rPh>
    <rPh sb="5" eb="7">
      <t>ゾウカ</t>
    </rPh>
    <phoneticPr fontId="1"/>
  </si>
  <si>
    <t>投資その他の増加</t>
    <rPh sb="0" eb="2">
      <t>トウシ</t>
    </rPh>
    <rPh sb="4" eb="5">
      <t>タ</t>
    </rPh>
    <rPh sb="6" eb="8">
      <t>ゾウカ</t>
    </rPh>
    <phoneticPr fontId="1"/>
  </si>
  <si>
    <t>その他固定負債の増加</t>
    <rPh sb="2" eb="3">
      <t>タ</t>
    </rPh>
    <rPh sb="3" eb="5">
      <t>コテイ</t>
    </rPh>
    <rPh sb="5" eb="7">
      <t>フサイ</t>
    </rPh>
    <rPh sb="8" eb="10">
      <t>ゾウカ</t>
    </rPh>
    <phoneticPr fontId="1"/>
  </si>
  <si>
    <t>短期借入金の増加</t>
    <rPh sb="0" eb="2">
      <t>タンキ</t>
    </rPh>
    <rPh sb="2" eb="5">
      <t>カリイレキン</t>
    </rPh>
    <rPh sb="6" eb="8">
      <t>ゾウカ</t>
    </rPh>
    <phoneticPr fontId="1"/>
  </si>
  <si>
    <t>短期資金へ</t>
    <rPh sb="0" eb="4">
      <t>タンキシキン</t>
    </rPh>
    <phoneticPr fontId="1"/>
  </si>
  <si>
    <t>小計</t>
    <rPh sb="0" eb="2">
      <t>ショウケイ</t>
    </rPh>
    <phoneticPr fontId="1"/>
  </si>
  <si>
    <t>長期資金から</t>
    <rPh sb="0" eb="2">
      <t>チョウキ</t>
    </rPh>
    <rPh sb="2" eb="4">
      <t>シキン</t>
    </rPh>
    <phoneticPr fontId="1"/>
  </si>
  <si>
    <t>★memo
※当シートは自由に利用ください。クライアント様への提供なども歓迎します。
　ただし、著作権は放棄していません。利用する際は、出典を明らかにして活用ください。</t>
    <rPh sb="7" eb="8">
      <t>トウ</t>
    </rPh>
    <rPh sb="12" eb="14">
      <t>ジユウ</t>
    </rPh>
    <rPh sb="15" eb="17">
      <t>リヨウ</t>
    </rPh>
    <rPh sb="48" eb="51">
      <t>チョサクケン</t>
    </rPh>
    <rPh sb="52" eb="54">
      <t>ホウキ</t>
    </rPh>
    <rPh sb="61" eb="63">
      <t>リヨウ</t>
    </rPh>
    <rPh sb="65" eb="66">
      <t>サイ</t>
    </rPh>
    <rPh sb="68" eb="70">
      <t>シュッテン</t>
    </rPh>
    <rPh sb="71" eb="72">
      <t>アキ</t>
    </rPh>
    <rPh sb="77" eb="79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</si>
</sst>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13</xdr:row>
      <xdr:rowOff>120650</xdr:rowOff>
    </xdr:from>
    <xdr:to>
      <xdr:col>6</xdr:col>
      <xdr:colOff>73025</xdr:colOff>
      <xdr:row>14</xdr:row>
      <xdr:rowOff>130175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7A3C046-6122-4645-862A-4BCB1F92894C}"/>
            </a:ext>
          </a:extLst>
        </xdr:cNvPr>
        <xdr:cNvSpPr/>
      </xdr:nvSpPr>
      <xdr:spPr>
        <a:xfrm>
          <a:off x="5102225" y="3092450"/>
          <a:ext cx="247650" cy="2381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4223-07F3-41FC-A4EA-2A9B0C0FE02C}">
  <sheetPr>
    <pageSetUpPr fitToPage="1"/>
  </sheetPr>
  <dimension ref="A2:M28"/>
  <sheetViews>
    <sheetView tabSelected="1" workbookViewId="0">
      <selection activeCell="J28" sqref="J28"/>
    </sheetView>
  </sheetViews>
  <sheetFormatPr defaultRowHeight="18" x14ac:dyDescent="0.55000000000000004"/>
  <cols>
    <col min="1" max="1" width="2.75" customWidth="1"/>
    <col min="2" max="2" width="22.08203125" customWidth="1"/>
    <col min="3" max="5" width="13.9140625" customWidth="1"/>
    <col min="6" max="6" width="2.75" customWidth="1"/>
    <col min="7" max="7" width="22.08203125" customWidth="1"/>
    <col min="8" max="8" width="13.9140625" customWidth="1"/>
    <col min="9" max="9" width="22.1640625" customWidth="1"/>
    <col min="10" max="10" width="13.9140625" customWidth="1"/>
    <col min="11" max="11" width="2.75" customWidth="1"/>
  </cols>
  <sheetData>
    <row r="2" spans="2:13" x14ac:dyDescent="0.55000000000000004">
      <c r="E2" s="3" t="s">
        <v>4</v>
      </c>
      <c r="H2" s="19" t="s">
        <v>28</v>
      </c>
      <c r="I2" s="19"/>
      <c r="J2" s="3" t="s">
        <v>4</v>
      </c>
    </row>
    <row r="3" spans="2:13" x14ac:dyDescent="0.55000000000000004">
      <c r="B3" s="2" t="s">
        <v>0</v>
      </c>
      <c r="C3" s="2" t="s">
        <v>1</v>
      </c>
      <c r="D3" s="2" t="s">
        <v>2</v>
      </c>
      <c r="E3" s="2" t="s">
        <v>3</v>
      </c>
      <c r="G3" s="14" t="s">
        <v>29</v>
      </c>
      <c r="H3" s="14" t="s">
        <v>30</v>
      </c>
      <c r="I3" s="14" t="s">
        <v>31</v>
      </c>
      <c r="J3" s="14" t="s">
        <v>30</v>
      </c>
    </row>
    <row r="4" spans="2:13" x14ac:dyDescent="0.55000000000000004">
      <c r="B4" s="1" t="s">
        <v>6</v>
      </c>
      <c r="C4" s="4">
        <v>1000</v>
      </c>
      <c r="D4" s="4">
        <v>1200</v>
      </c>
      <c r="E4" s="4">
        <f t="shared" ref="E4:E24" si="0">D4-C4</f>
        <v>200</v>
      </c>
      <c r="G4" s="6" t="s">
        <v>32</v>
      </c>
      <c r="H4" s="7">
        <f>H5+H6</f>
        <v>0</v>
      </c>
      <c r="I4" s="10" t="s">
        <v>37</v>
      </c>
      <c r="J4" s="11">
        <f>J5+J6</f>
        <v>150</v>
      </c>
    </row>
    <row r="5" spans="2:13" x14ac:dyDescent="0.55000000000000004">
      <c r="B5" s="1" t="s">
        <v>7</v>
      </c>
      <c r="C5" s="4">
        <v>700</v>
      </c>
      <c r="D5" s="4">
        <v>800</v>
      </c>
      <c r="E5" s="4">
        <f t="shared" si="0"/>
        <v>100</v>
      </c>
      <c r="G5" s="6" t="s">
        <v>33</v>
      </c>
      <c r="H5" s="7">
        <f>(E9)</f>
        <v>-100</v>
      </c>
      <c r="I5" s="10" t="s">
        <v>38</v>
      </c>
      <c r="J5" s="11">
        <f>E25</f>
        <v>50</v>
      </c>
      <c r="L5" s="5"/>
    </row>
    <row r="6" spans="2:13" x14ac:dyDescent="0.55000000000000004">
      <c r="B6" s="1" t="s">
        <v>8</v>
      </c>
      <c r="C6" s="4">
        <v>300</v>
      </c>
      <c r="D6" s="4">
        <v>350</v>
      </c>
      <c r="E6" s="4">
        <f t="shared" si="0"/>
        <v>50</v>
      </c>
      <c r="G6" s="6" t="s">
        <v>34</v>
      </c>
      <c r="H6" s="7">
        <f>D28</f>
        <v>100</v>
      </c>
      <c r="I6" s="10" t="s">
        <v>34</v>
      </c>
      <c r="J6" s="11">
        <f>D28</f>
        <v>100</v>
      </c>
    </row>
    <row r="7" spans="2:13" x14ac:dyDescent="0.55000000000000004">
      <c r="B7" s="1" t="s">
        <v>9</v>
      </c>
      <c r="C7" s="4">
        <v>100</v>
      </c>
      <c r="D7" s="4">
        <v>150</v>
      </c>
      <c r="E7" s="4">
        <f t="shared" si="0"/>
        <v>50</v>
      </c>
      <c r="G7" s="1" t="s">
        <v>35</v>
      </c>
      <c r="H7" s="4">
        <f>E10</f>
        <v>50</v>
      </c>
      <c r="I7" s="1" t="s">
        <v>40</v>
      </c>
      <c r="J7" s="4">
        <f>E23+E24</f>
        <v>200</v>
      </c>
    </row>
    <row r="8" spans="2:13" x14ac:dyDescent="0.55000000000000004">
      <c r="B8" s="6" t="s">
        <v>5</v>
      </c>
      <c r="C8" s="7">
        <f>SUM(C4:C7)</f>
        <v>2100</v>
      </c>
      <c r="D8" s="7">
        <f>SUM(D4:D7)</f>
        <v>2500</v>
      </c>
      <c r="E8" s="7">
        <f>D8-C8</f>
        <v>400</v>
      </c>
      <c r="G8" s="1" t="s">
        <v>51</v>
      </c>
      <c r="H8" s="4">
        <f>E11</f>
        <v>50</v>
      </c>
      <c r="I8" s="1" t="s">
        <v>50</v>
      </c>
      <c r="J8" s="4">
        <f>E18</f>
        <v>20</v>
      </c>
      <c r="L8" s="5"/>
    </row>
    <row r="9" spans="2:13" x14ac:dyDescent="0.55000000000000004">
      <c r="B9" s="1" t="s">
        <v>11</v>
      </c>
      <c r="C9" s="4">
        <v>1500</v>
      </c>
      <c r="D9" s="4">
        <v>1400</v>
      </c>
      <c r="E9" s="4">
        <f t="shared" si="0"/>
        <v>-100</v>
      </c>
      <c r="G9" s="1"/>
      <c r="H9" s="1"/>
      <c r="I9" s="1" t="s">
        <v>39</v>
      </c>
      <c r="J9" s="4">
        <f>(E19)</f>
        <v>-100</v>
      </c>
    </row>
    <row r="10" spans="2:13" x14ac:dyDescent="0.55000000000000004">
      <c r="B10" s="1" t="s">
        <v>12</v>
      </c>
      <c r="C10" s="4">
        <v>200</v>
      </c>
      <c r="D10" s="4">
        <v>250</v>
      </c>
      <c r="E10" s="4">
        <f t="shared" si="0"/>
        <v>50</v>
      </c>
      <c r="G10" s="1"/>
      <c r="H10" s="1"/>
      <c r="I10" s="1" t="s">
        <v>52</v>
      </c>
      <c r="J10" s="4">
        <f>(E20)</f>
        <v>30</v>
      </c>
      <c r="K10" s="5"/>
    </row>
    <row r="11" spans="2:13" x14ac:dyDescent="0.55000000000000004">
      <c r="B11" s="1" t="s">
        <v>13</v>
      </c>
      <c r="C11" s="4">
        <v>200</v>
      </c>
      <c r="D11" s="4">
        <v>250</v>
      </c>
      <c r="E11" s="4">
        <f t="shared" si="0"/>
        <v>50</v>
      </c>
      <c r="G11" s="10" t="s">
        <v>55</v>
      </c>
      <c r="H11" s="11">
        <f>H4+H7+H8</f>
        <v>100</v>
      </c>
      <c r="I11" s="10" t="s">
        <v>55</v>
      </c>
      <c r="J11" s="11">
        <f>J4+J7+J8+J9+J10</f>
        <v>300</v>
      </c>
      <c r="M11" s="5"/>
    </row>
    <row r="12" spans="2:13" x14ac:dyDescent="0.55000000000000004">
      <c r="B12" s="6" t="s">
        <v>10</v>
      </c>
      <c r="C12" s="7">
        <f>SUM(C9:C11)</f>
        <v>1900</v>
      </c>
      <c r="D12" s="7">
        <f>SUM(D9:D11)</f>
        <v>1900</v>
      </c>
      <c r="E12" s="7">
        <f>D12-C12</f>
        <v>0</v>
      </c>
      <c r="G12" s="16" t="s">
        <v>54</v>
      </c>
      <c r="H12" s="17">
        <f>J11-H11</f>
        <v>200</v>
      </c>
      <c r="I12" s="16"/>
      <c r="J12" s="17"/>
    </row>
    <row r="13" spans="2:13" x14ac:dyDescent="0.55000000000000004">
      <c r="B13" s="8" t="s">
        <v>14</v>
      </c>
      <c r="C13" s="9">
        <f>C8+C12</f>
        <v>4000</v>
      </c>
      <c r="D13" s="9">
        <f>D8+D12</f>
        <v>4400</v>
      </c>
      <c r="E13" s="9">
        <f t="shared" si="0"/>
        <v>400</v>
      </c>
      <c r="G13" s="1" t="s">
        <v>36</v>
      </c>
      <c r="H13" s="4">
        <f>H11+H12</f>
        <v>300</v>
      </c>
      <c r="I13" s="1" t="s">
        <v>36</v>
      </c>
      <c r="J13" s="4">
        <f>J11+J12</f>
        <v>300</v>
      </c>
    </row>
    <row r="14" spans="2:13" x14ac:dyDescent="0.55000000000000004">
      <c r="B14" s="1" t="s">
        <v>16</v>
      </c>
      <c r="C14" s="4">
        <v>300</v>
      </c>
      <c r="D14" s="4">
        <v>350</v>
      </c>
      <c r="E14" s="4">
        <f t="shared" si="0"/>
        <v>50</v>
      </c>
    </row>
    <row r="15" spans="2:13" x14ac:dyDescent="0.55000000000000004">
      <c r="B15" s="1" t="s">
        <v>17</v>
      </c>
      <c r="C15" s="4">
        <v>500</v>
      </c>
      <c r="D15" s="4">
        <v>600</v>
      </c>
      <c r="E15" s="4">
        <f t="shared" si="0"/>
        <v>100</v>
      </c>
      <c r="H15" s="20" t="s">
        <v>41</v>
      </c>
      <c r="I15" s="20"/>
      <c r="J15" s="3" t="s">
        <v>4</v>
      </c>
    </row>
    <row r="16" spans="2:13" x14ac:dyDescent="0.55000000000000004">
      <c r="B16" s="1" t="s">
        <v>18</v>
      </c>
      <c r="C16" s="4">
        <v>200</v>
      </c>
      <c r="D16" s="4">
        <v>250</v>
      </c>
      <c r="E16" s="4">
        <f t="shared" si="0"/>
        <v>50</v>
      </c>
      <c r="G16" s="14" t="s">
        <v>29</v>
      </c>
      <c r="H16" s="14" t="s">
        <v>30</v>
      </c>
      <c r="I16" s="14" t="s">
        <v>31</v>
      </c>
      <c r="J16" s="14" t="s">
        <v>30</v>
      </c>
    </row>
    <row r="17" spans="1:10" x14ac:dyDescent="0.55000000000000004">
      <c r="B17" s="10" t="s">
        <v>15</v>
      </c>
      <c r="C17" s="11">
        <f>SUM(C14:C16)</f>
        <v>1000</v>
      </c>
      <c r="D17" s="11">
        <f>SUM(D14:D16)</f>
        <v>1200</v>
      </c>
      <c r="E17" s="11">
        <f>D17-C17</f>
        <v>200</v>
      </c>
      <c r="G17" s="1" t="s">
        <v>47</v>
      </c>
      <c r="H17" s="4">
        <f>E4</f>
        <v>200</v>
      </c>
      <c r="I17" s="1" t="s">
        <v>42</v>
      </c>
      <c r="J17" s="4">
        <f>E14</f>
        <v>50</v>
      </c>
    </row>
    <row r="18" spans="1:10" x14ac:dyDescent="0.55000000000000004">
      <c r="B18" s="1" t="s">
        <v>48</v>
      </c>
      <c r="C18" s="4">
        <v>200</v>
      </c>
      <c r="D18" s="4">
        <v>220</v>
      </c>
      <c r="E18" s="4">
        <f t="shared" si="0"/>
        <v>20</v>
      </c>
      <c r="G18" s="1" t="s">
        <v>45</v>
      </c>
      <c r="H18" s="4">
        <f>E5</f>
        <v>100</v>
      </c>
      <c r="I18" s="1" t="s">
        <v>53</v>
      </c>
      <c r="J18" s="4">
        <f>(E15)</f>
        <v>100</v>
      </c>
    </row>
    <row r="19" spans="1:10" x14ac:dyDescent="0.55000000000000004">
      <c r="B19" s="1" t="s">
        <v>19</v>
      </c>
      <c r="C19" s="4">
        <v>800</v>
      </c>
      <c r="D19" s="4">
        <v>700</v>
      </c>
      <c r="E19" s="4">
        <f t="shared" si="0"/>
        <v>-100</v>
      </c>
      <c r="G19" s="1" t="s">
        <v>46</v>
      </c>
      <c r="H19" s="4">
        <f>E6</f>
        <v>50</v>
      </c>
      <c r="I19" s="1" t="s">
        <v>43</v>
      </c>
      <c r="J19" s="4">
        <f>E16</f>
        <v>50</v>
      </c>
    </row>
    <row r="20" spans="1:10" x14ac:dyDescent="0.55000000000000004">
      <c r="A20">
        <v>0</v>
      </c>
      <c r="B20" s="1" t="s">
        <v>20</v>
      </c>
      <c r="C20" s="4">
        <v>100</v>
      </c>
      <c r="D20" s="4">
        <v>130</v>
      </c>
      <c r="E20" s="4">
        <f t="shared" si="0"/>
        <v>30</v>
      </c>
      <c r="G20" s="1" t="s">
        <v>44</v>
      </c>
      <c r="H20" s="4">
        <f>(E7)</f>
        <v>50</v>
      </c>
      <c r="I20" s="1"/>
      <c r="J20" s="1"/>
    </row>
    <row r="21" spans="1:10" x14ac:dyDescent="0.55000000000000004">
      <c r="B21" s="10" t="s">
        <v>27</v>
      </c>
      <c r="C21" s="11">
        <f>SUM(C18:C20)</f>
        <v>1100</v>
      </c>
      <c r="D21" s="11">
        <f>SUM(D18:D20)</f>
        <v>1050</v>
      </c>
      <c r="E21" s="11">
        <f>D21-C21</f>
        <v>-50</v>
      </c>
      <c r="G21" s="10" t="s">
        <v>55</v>
      </c>
      <c r="H21" s="11">
        <f>SUM(H17:H20)</f>
        <v>400</v>
      </c>
      <c r="I21" s="10" t="s">
        <v>55</v>
      </c>
      <c r="J21" s="11">
        <f>SUM(J17:J19)</f>
        <v>200</v>
      </c>
    </row>
    <row r="22" spans="1:10" x14ac:dyDescent="0.55000000000000004">
      <c r="B22" s="12" t="s">
        <v>21</v>
      </c>
      <c r="C22" s="13">
        <f>C17+C21</f>
        <v>2100</v>
      </c>
      <c r="D22" s="13">
        <f>D17+D21</f>
        <v>2250</v>
      </c>
      <c r="E22" s="13">
        <f t="shared" si="0"/>
        <v>150</v>
      </c>
      <c r="G22" s="16"/>
      <c r="H22" s="16"/>
      <c r="I22" s="16" t="s">
        <v>56</v>
      </c>
      <c r="J22" s="16">
        <v>200</v>
      </c>
    </row>
    <row r="23" spans="1:10" x14ac:dyDescent="0.55000000000000004">
      <c r="B23" s="1" t="s">
        <v>23</v>
      </c>
      <c r="C23" s="4">
        <v>1500</v>
      </c>
      <c r="D23" s="4">
        <v>1700</v>
      </c>
      <c r="E23" s="4">
        <f t="shared" si="0"/>
        <v>200</v>
      </c>
      <c r="G23" s="1" t="s">
        <v>36</v>
      </c>
      <c r="H23" s="4">
        <f>H21+H22</f>
        <v>400</v>
      </c>
      <c r="I23" s="1" t="s">
        <v>36</v>
      </c>
      <c r="J23" s="4">
        <f>J21+J22</f>
        <v>400</v>
      </c>
    </row>
    <row r="24" spans="1:10" ht="18.5" thickBot="1" x14ac:dyDescent="0.6">
      <c r="B24" s="1" t="s">
        <v>24</v>
      </c>
      <c r="C24" s="4">
        <v>0</v>
      </c>
      <c r="D24" s="4">
        <v>0</v>
      </c>
      <c r="E24" s="4">
        <f t="shared" si="0"/>
        <v>0</v>
      </c>
      <c r="G24" s="15"/>
      <c r="H24" s="15"/>
      <c r="I24" s="15"/>
      <c r="J24" s="15"/>
    </row>
    <row r="25" spans="1:10" x14ac:dyDescent="0.55000000000000004">
      <c r="B25" s="1" t="s">
        <v>25</v>
      </c>
      <c r="C25" s="4">
        <v>400</v>
      </c>
      <c r="D25" s="4">
        <v>450</v>
      </c>
      <c r="E25" s="4">
        <f>D25-C25</f>
        <v>50</v>
      </c>
      <c r="G25" s="21" t="s">
        <v>57</v>
      </c>
      <c r="H25" s="22"/>
      <c r="I25" s="22"/>
      <c r="J25" s="23"/>
    </row>
    <row r="26" spans="1:10" x14ac:dyDescent="0.55000000000000004">
      <c r="B26" s="12" t="s">
        <v>49</v>
      </c>
      <c r="C26" s="13">
        <f>SUM(C23:C25)</f>
        <v>1900</v>
      </c>
      <c r="D26" s="13">
        <f>SUM(D23:D25)</f>
        <v>2150</v>
      </c>
      <c r="E26" s="13">
        <f>D26-C26</f>
        <v>250</v>
      </c>
      <c r="G26" s="24"/>
      <c r="H26" s="25"/>
      <c r="I26" s="25"/>
      <c r="J26" s="26"/>
    </row>
    <row r="27" spans="1:10" ht="18.5" thickBot="1" x14ac:dyDescent="0.6">
      <c r="B27" s="12" t="s">
        <v>22</v>
      </c>
      <c r="C27" s="13">
        <f>C22+C26</f>
        <v>4000</v>
      </c>
      <c r="D27" s="13">
        <f>D22+D26</f>
        <v>4400</v>
      </c>
      <c r="E27" s="13">
        <f>D27-C27</f>
        <v>400</v>
      </c>
      <c r="G27" s="27"/>
      <c r="H27" s="28"/>
      <c r="I27" s="28"/>
      <c r="J27" s="29"/>
    </row>
    <row r="28" spans="1:10" x14ac:dyDescent="0.55000000000000004">
      <c r="B28" t="s">
        <v>26</v>
      </c>
      <c r="C28" s="5">
        <v>100</v>
      </c>
      <c r="D28" s="5">
        <v>100</v>
      </c>
      <c r="E28" s="5"/>
      <c r="J28" s="18"/>
    </row>
  </sheetData>
  <mergeCells count="3">
    <mergeCell ref="H2:I2"/>
    <mergeCell ref="H15:I15"/>
    <mergeCell ref="G25:J27"/>
  </mergeCells>
  <phoneticPr fontId="1"/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資金運用表_二期BS比較サンプル活用</vt:lpstr>
      <vt:lpstr>資金運用表_二期BS比較サンプル活用!Print_Area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eisuke Shimada</dc:creator>
  <cp:lastModifiedBy>eisuke Shimada</cp:lastModifiedBy>
  <cp:lastPrinted>2023-06-04T08:05:18Z</cp:lastPrinted>
  <dcterms:created xsi:type="dcterms:W3CDTF">2023-06-04T05:35:46Z</dcterms:created>
  <dcterms:modified xsi:type="dcterms:W3CDTF">2023-06-04T08:22:18Z</dcterms:modified>
</cp:coreProperties>
</file>